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シート1" sheetId="1" r:id="rId4"/>
  </sheets>
</workbook>
</file>

<file path=xl/sharedStrings.xml><?xml version="1.0" encoding="utf-8"?>
<sst xmlns="http://schemas.openxmlformats.org/spreadsheetml/2006/main" uniqueCount="10">
  <si>
    <t>初期投資額</t>
  </si>
  <si>
    <t>月間積立額</t>
  </si>
  <si>
    <t>利回り</t>
  </si>
  <si>
    <t>年</t>
  </si>
  <si>
    <t>年末残高</t>
  </si>
  <si>
    <t>初期投資倍率</t>
  </si>
  <si>
    <t>年初残高</t>
  </si>
  <si>
    <t>年増加額</t>
  </si>
  <si>
    <t>利息</t>
  </si>
  <si>
    <t>累計積立額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</si>
</sst>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"/>
    <numFmt numFmtId="60" formatCode="[$$-409]#,##0.00;[$$-409]&quot;-&quot;#,##0.00"/>
  </numFmts>
  <fonts count="5">
    <font>
      <sz val="10"/>
      <color indexed="8"/>
      <name val="Arial"/>
    </font>
    <font>
      <sz val="12"/>
      <color indexed="8"/>
      <name val="ヒラギノ角ゴ ProN W3"/>
    </font>
    <font>
      <sz val="13"/>
      <color indexed="8"/>
      <name val="Arial"/>
    </font>
    <font>
      <sz val="10"/>
      <color indexed="9"/>
      <name val="Arial"/>
    </font>
    <font>
      <sz val="10"/>
      <color indexed="17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19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2" borderId="2" applyNumberFormat="1" applyFont="1" applyFill="1" applyBorder="1" applyAlignment="1" applyProtection="0">
      <alignment horizontal="center"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3" fontId="0" borderId="6" applyNumberFormat="1" applyFont="1" applyFill="0" applyBorder="1" applyAlignment="1" applyProtection="0">
      <alignment vertical="bottom"/>
    </xf>
    <xf numFmtId="3" fontId="0" borderId="7" applyNumberFormat="1" applyFont="1" applyFill="0" applyBorder="1" applyAlignment="1" applyProtection="0">
      <alignment vertical="bottom"/>
    </xf>
    <xf numFmtId="9" fontId="0" borderId="7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49" fontId="0" fillId="3" borderId="12" applyNumberFormat="1" applyFont="1" applyFill="1" applyBorder="1" applyAlignment="1" applyProtection="0">
      <alignment horizontal="center" vertical="bottom"/>
    </xf>
    <xf numFmtId="49" fontId="0" fillId="3" borderId="13" applyNumberFormat="1" applyFont="1" applyFill="1" applyBorder="1" applyAlignment="1" applyProtection="0">
      <alignment vertical="bottom"/>
    </xf>
    <xf numFmtId="49" fontId="0" fillId="3" borderId="13" applyNumberFormat="1" applyFont="1" applyFill="1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vertical="bottom"/>
    </xf>
    <xf numFmtId="0" fontId="0" borderId="6" applyNumberFormat="1" applyFont="1" applyFill="0" applyBorder="1" applyAlignment="1" applyProtection="0">
      <alignment vertical="bottom"/>
    </xf>
    <xf numFmtId="59" fontId="0" borderId="7" applyNumberFormat="1" applyFont="1" applyFill="0" applyBorder="1" applyAlignment="1" applyProtection="0">
      <alignment vertical="bottom"/>
    </xf>
    <xf numFmtId="0" fontId="0" borderId="15" applyNumberFormat="1" applyFont="1" applyFill="0" applyBorder="1" applyAlignment="1" applyProtection="0">
      <alignment vertical="bottom"/>
    </xf>
    <xf numFmtId="3" fontId="0" borderId="8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horizontal="center" vertical="bottom"/>
    </xf>
    <xf numFmtId="60" fontId="0" borderId="8" applyNumberFormat="1" applyFont="1" applyFill="0" applyBorder="1" applyAlignment="1" applyProtection="0">
      <alignment vertical="bottom"/>
    </xf>
    <xf numFmtId="60" fontId="0" borderId="9" applyNumberFormat="1" applyFont="1" applyFill="0" applyBorder="1" applyAlignment="1" applyProtection="0">
      <alignment vertical="bottom"/>
    </xf>
    <xf numFmtId="0" fontId="0" fillId="4" borderId="16" applyNumberFormat="1" applyFont="1" applyFill="1" applyBorder="1" applyAlignment="1" applyProtection="0">
      <alignment vertical="bottom"/>
    </xf>
    <xf numFmtId="3" fontId="0" fillId="4" borderId="17" applyNumberFormat="1" applyFont="1" applyFill="1" applyBorder="1" applyAlignment="1" applyProtection="0">
      <alignment vertical="bottom"/>
    </xf>
    <xf numFmtId="0" fontId="0" fillId="4" borderId="17" applyNumberFormat="0" applyFont="1" applyFill="1" applyBorder="1" applyAlignment="1" applyProtection="0">
      <alignment vertical="bottom"/>
    </xf>
    <xf numFmtId="0" fontId="0" fillId="4" borderId="18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6d9eeb"/>
      <rgbColor rgb="ff525252"/>
      <rgbColor rgb="ffaaaaaa"/>
      <rgbColor rgb="ffa4c2f4"/>
      <rgbColor rgb="ffff0000"/>
      <rgbColor rgb="ffea4335"/>
      <rgbColor rgb="ff878787"/>
      <rgbColor rgb="ff1a1a1a"/>
      <rgbColor rgb="ffcccccc"/>
      <rgbColor rgb="ffb7b7b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216868"/>
          <c:y val="0.065773"/>
          <c:w val="0.529556"/>
          <c:h val="0.739342"/>
        </c:manualLayout>
      </c:layout>
      <c:barChart>
        <c:barDir val="col"/>
        <c:grouping val="clustered"/>
        <c:varyColors val="0"/>
        <c:ser>
          <c:idx val="0"/>
          <c:order val="0"/>
          <c:tx>
            <c:v>最終金額</c:v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strLit>
          </c:cat>
          <c:val>
            <c:numLit>
              <c:ptCount val="30"/>
              <c:pt idx="0">
                <c:v>6626790.000000</c:v>
              </c:pt>
              <c:pt idx="1">
                <c:v>7511910.000000</c:v>
              </c:pt>
              <c:pt idx="2">
                <c:v>8441480.000000</c:v>
              </c:pt>
              <c:pt idx="3">
                <c:v>9417730.000000</c:v>
              </c:pt>
              <c:pt idx="4">
                <c:v>10443000.000000</c:v>
              </c:pt>
              <c:pt idx="5">
                <c:v>11519800.000000</c:v>
              </c:pt>
              <c:pt idx="6">
                <c:v>12650600.000000</c:v>
              </c:pt>
              <c:pt idx="7">
                <c:v>13838300.000000</c:v>
              </c:pt>
              <c:pt idx="8">
                <c:v>15085500.000000</c:v>
              </c:pt>
              <c:pt idx="9">
                <c:v>16395500.000000</c:v>
              </c:pt>
              <c:pt idx="10">
                <c:v>17771200.000000</c:v>
              </c:pt>
              <c:pt idx="11">
                <c:v>19216000.000000</c:v>
              </c:pt>
              <c:pt idx="12">
                <c:v>20733300.000000</c:v>
              </c:pt>
              <c:pt idx="13">
                <c:v>22326800.000000</c:v>
              </c:pt>
              <c:pt idx="14">
                <c:v>24000400.000000</c:v>
              </c:pt>
              <c:pt idx="15">
                <c:v>25758100.000000</c:v>
              </c:pt>
              <c:pt idx="16">
                <c:v>27603900.000000</c:v>
              </c:pt>
              <c:pt idx="17">
                <c:v>29542500.000000</c:v>
              </c:pt>
              <c:pt idx="18">
                <c:v>31578500.000000</c:v>
              </c:pt>
              <c:pt idx="19">
                <c:v>33716700.000000</c:v>
              </c:pt>
              <c:pt idx="20">
                <c:v>35962300.000000</c:v>
              </c:pt>
              <c:pt idx="21">
                <c:v>38320600.000000</c:v>
              </c:pt>
              <c:pt idx="22">
                <c:v>40797400.000000</c:v>
              </c:pt>
              <c:pt idx="23">
                <c:v>43398600.000000</c:v>
              </c:pt>
              <c:pt idx="24">
                <c:v>46130400.000000</c:v>
              </c:pt>
              <c:pt idx="25">
                <c:v>48999400.000000</c:v>
              </c:pt>
              <c:pt idx="26">
                <c:v>52012400.000000</c:v>
              </c:pt>
              <c:pt idx="27">
                <c:v>55176800.000000</c:v>
              </c:pt>
              <c:pt idx="28">
                <c:v>58500100.000000</c:v>
              </c:pt>
              <c:pt idx="29">
                <c:v>61990400.000000</c:v>
              </c:pt>
            </c:numLit>
          </c:val>
        </c:ser>
        <c:ser>
          <c:idx val="1"/>
          <c:order val="1"/>
          <c:tx>
            <c:v>累計積立額</c:v>
          </c:tx>
          <c:spPr>
            <a:solidFill>
              <a:schemeClr val="accent2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strLit>
          </c:cat>
          <c:val>
            <c:numLit>
              <c:ptCount val="30"/>
              <c:pt idx="0">
                <c:v>540000.000000</c:v>
              </c:pt>
              <c:pt idx="1">
                <c:v>1080000.000000</c:v>
              </c:pt>
              <c:pt idx="2">
                <c:v>1620000.000000</c:v>
              </c:pt>
              <c:pt idx="3">
                <c:v>2160000.000000</c:v>
              </c:pt>
              <c:pt idx="4">
                <c:v>2700000.000000</c:v>
              </c:pt>
              <c:pt idx="5">
                <c:v>3240000.000000</c:v>
              </c:pt>
              <c:pt idx="6">
                <c:v>3780000.000000</c:v>
              </c:pt>
              <c:pt idx="7">
                <c:v>4320000.000000</c:v>
              </c:pt>
              <c:pt idx="8">
                <c:v>4860000.000000</c:v>
              </c:pt>
              <c:pt idx="9">
                <c:v>5400000.000000</c:v>
              </c:pt>
              <c:pt idx="10">
                <c:v>5940000.000000</c:v>
              </c:pt>
              <c:pt idx="11">
                <c:v>6480000.000000</c:v>
              </c:pt>
              <c:pt idx="12">
                <c:v>7020000.000000</c:v>
              </c:pt>
              <c:pt idx="13">
                <c:v>7560000.000000</c:v>
              </c:pt>
              <c:pt idx="14">
                <c:v>8100000.000000</c:v>
              </c:pt>
              <c:pt idx="15">
                <c:v>8640000.000000</c:v>
              </c:pt>
              <c:pt idx="16">
                <c:v>9180000.000000</c:v>
              </c:pt>
              <c:pt idx="17">
                <c:v>9720000.000000</c:v>
              </c:pt>
              <c:pt idx="18">
                <c:v>10260000.000000</c:v>
              </c:pt>
              <c:pt idx="19">
                <c:v>10800000.000000</c:v>
              </c:pt>
              <c:pt idx="20">
                <c:v>11340000.000000</c:v>
              </c:pt>
              <c:pt idx="21">
                <c:v>11880000.000000</c:v>
              </c:pt>
              <c:pt idx="22">
                <c:v>12420000.000000</c:v>
              </c:pt>
              <c:pt idx="23">
                <c:v>12960000.000000</c:v>
              </c:pt>
              <c:pt idx="24">
                <c:v>13500000.000000</c:v>
              </c:pt>
              <c:pt idx="25">
                <c:v>14040000.000000</c:v>
              </c:pt>
              <c:pt idx="26">
                <c:v>14580000.000000</c:v>
              </c:pt>
              <c:pt idx="27">
                <c:v>15120000.000000</c:v>
              </c:pt>
              <c:pt idx="28">
                <c:v>15660000.000000</c:v>
              </c:pt>
              <c:pt idx="29">
                <c:v>16200000.000000</c:v>
              </c:pt>
            </c:numLit>
          </c:val>
        </c:ser>
        <c:gapWidth val="150"/>
        <c:overlap val="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年数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金額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.75e+07"/>
        <c:minorUnit val="8.75e+06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83051"/>
          <c:y val="0.360465"/>
          <c:w val="0.216949"/>
          <c:h val="0.14825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56019</xdr:colOff>
      <xdr:row>1</xdr:row>
      <xdr:rowOff>7330</xdr:rowOff>
    </xdr:from>
    <xdr:to>
      <xdr:col>6</xdr:col>
      <xdr:colOff>1020233</xdr:colOff>
      <xdr:row>11</xdr:row>
      <xdr:rowOff>67885</xdr:rowOff>
    </xdr:to>
    <xdr:graphicFrame>
      <xdr:nvGraphicFramePr>
        <xdr:cNvPr id="2" name="グラフChart 1"/>
        <xdr:cNvGraphicFramePr/>
      </xdr:nvGraphicFramePr>
      <xdr:xfrm>
        <a:off x="3370719" y="207355"/>
        <a:ext cx="4507515" cy="206080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I44"/>
  <sheetViews>
    <sheetView workbookViewId="0" showGridLines="0" defaultGridColor="1"/>
  </sheetViews>
  <sheetFormatPr defaultColWidth="14.5" defaultRowHeight="15.75" customHeight="1" outlineLevelRow="0" outlineLevelCol="0"/>
  <cols>
    <col min="1" max="4" width="14.5" style="1" customWidth="1"/>
    <col min="5" max="5" width="17.5" style="1" customWidth="1"/>
    <col min="6" max="9" width="14.5" style="1" customWidth="1"/>
    <col min="10" max="256" width="14.5" style="1" customWidth="1"/>
  </cols>
  <sheetData>
    <row r="1" ht="15.75" customHeight="1">
      <c r="A1" t="s" s="2">
        <v>0</v>
      </c>
      <c r="B1" t="s" s="3">
        <v>1</v>
      </c>
      <c r="C1" t="s" s="3">
        <v>2</v>
      </c>
      <c r="D1" s="4"/>
      <c r="E1" s="5"/>
      <c r="F1" s="5"/>
      <c r="G1" s="5"/>
      <c r="H1" s="5"/>
      <c r="I1" s="6"/>
    </row>
    <row r="2" ht="15.75" customHeight="1">
      <c r="A2" s="7">
        <v>0</v>
      </c>
      <c r="B2" s="8">
        <v>2000</v>
      </c>
      <c r="C2" s="9">
        <v>0.03</v>
      </c>
      <c r="D2" s="10"/>
      <c r="E2" s="10"/>
      <c r="F2" s="10"/>
      <c r="G2" s="10"/>
      <c r="H2" s="10"/>
      <c r="I2" s="11"/>
    </row>
    <row r="3" ht="15.75" customHeight="1">
      <c r="A3" s="12"/>
      <c r="B3" s="13"/>
      <c r="C3" s="13"/>
      <c r="D3" s="10"/>
      <c r="E3" s="10"/>
      <c r="F3" s="10"/>
      <c r="G3" s="10"/>
      <c r="H3" s="10"/>
      <c r="I3" s="11"/>
    </row>
    <row r="4" ht="15.75" customHeight="1">
      <c r="A4" t="s" s="14">
        <v>3</v>
      </c>
      <c r="B4" t="s" s="15">
        <v>4</v>
      </c>
      <c r="C4" t="s" s="16">
        <v>5</v>
      </c>
      <c r="D4" s="17"/>
      <c r="E4" s="10"/>
      <c r="F4" s="10"/>
      <c r="G4" s="10"/>
      <c r="H4" s="10"/>
      <c r="I4" s="11"/>
    </row>
    <row r="5" ht="15.75" customHeight="1">
      <c r="A5" s="18">
        <v>1</v>
      </c>
      <c r="B5" s="8">
        <f>E15</f>
        <v>24332.7655308054</v>
      </c>
      <c r="C5" s="19">
        <f>B5/A$2</f>
      </c>
      <c r="D5" s="10"/>
      <c r="E5" s="10"/>
      <c r="F5" s="10"/>
      <c r="G5" s="10"/>
      <c r="H5" s="10"/>
      <c r="I5" s="11"/>
    </row>
    <row r="6" ht="15.75" customHeight="1">
      <c r="A6" s="20">
        <v>5</v>
      </c>
      <c r="B6" s="21">
        <f>E19</f>
        <v>129293.425244216</v>
      </c>
      <c r="C6" s="22">
        <f>B6/A$2</f>
      </c>
      <c r="D6" s="10"/>
      <c r="E6" s="10"/>
      <c r="F6" s="10"/>
      <c r="G6" s="10"/>
      <c r="H6" s="10"/>
      <c r="I6" s="11"/>
    </row>
    <row r="7" ht="15.75" customHeight="1">
      <c r="A7" s="20">
        <v>10</v>
      </c>
      <c r="B7" s="21">
        <f>E24</f>
        <v>279482.83775266</v>
      </c>
      <c r="C7" s="22">
        <f>B7/A$2</f>
      </c>
      <c r="D7" s="10"/>
      <c r="E7" s="10"/>
      <c r="F7" s="10"/>
      <c r="G7" s="10"/>
      <c r="H7" s="10"/>
      <c r="I7" s="11"/>
    </row>
    <row r="8" ht="15.75" customHeight="1">
      <c r="A8" s="20">
        <v>15</v>
      </c>
      <c r="B8" s="21">
        <f>E29</f>
        <v>453945.379734395</v>
      </c>
      <c r="C8" s="22">
        <f>B8/A$2</f>
      </c>
      <c r="D8" s="10"/>
      <c r="E8" s="10"/>
      <c r="F8" s="10"/>
      <c r="G8" s="10"/>
      <c r="H8" s="10"/>
      <c r="I8" s="11"/>
    </row>
    <row r="9" ht="15.75" customHeight="1">
      <c r="A9" s="20">
        <v>20</v>
      </c>
      <c r="B9" s="21">
        <f>E34</f>
        <v>656603.996253169</v>
      </c>
      <c r="C9" s="22">
        <f>B9/A$2</f>
      </c>
      <c r="D9" s="10"/>
      <c r="E9" s="10"/>
      <c r="F9" s="10"/>
      <c r="G9" s="10"/>
      <c r="H9" s="10"/>
      <c r="I9" s="11"/>
    </row>
    <row r="10" ht="15.75" customHeight="1">
      <c r="A10" s="20">
        <v>25</v>
      </c>
      <c r="B10" s="21">
        <f>E39</f>
        <v>892015.646128151</v>
      </c>
      <c r="C10" s="22">
        <f>B10/A$2</f>
      </c>
      <c r="D10" s="10"/>
      <c r="E10" s="10"/>
      <c r="F10" s="10"/>
      <c r="G10" s="10"/>
      <c r="H10" s="10"/>
      <c r="I10" s="11"/>
    </row>
    <row r="11" ht="15.75" customHeight="1">
      <c r="A11" s="20">
        <v>30</v>
      </c>
      <c r="B11" s="21">
        <f>E44</f>
        <v>1165473.76919654</v>
      </c>
      <c r="C11" s="22">
        <f>B11/A$2</f>
      </c>
      <c r="D11" s="10"/>
      <c r="E11" s="10"/>
      <c r="F11" s="10"/>
      <c r="G11" s="10"/>
      <c r="H11" s="10"/>
      <c r="I11" s="11"/>
    </row>
    <row r="12" ht="15.75" customHeight="1">
      <c r="A12" s="23"/>
      <c r="B12" s="10"/>
      <c r="C12" s="10"/>
      <c r="D12" s="10"/>
      <c r="E12" s="10"/>
      <c r="F12" s="10"/>
      <c r="G12" s="10"/>
      <c r="H12" s="10"/>
      <c r="I12" s="11"/>
    </row>
    <row r="13" ht="15.75" customHeight="1">
      <c r="A13" s="12"/>
      <c r="B13" s="13"/>
      <c r="C13" s="13"/>
      <c r="D13" s="13"/>
      <c r="E13" s="13"/>
      <c r="F13" s="13"/>
      <c r="G13" s="10"/>
      <c r="H13" s="10"/>
      <c r="I13" s="11"/>
    </row>
    <row r="14" ht="15.75" customHeight="1">
      <c r="A14" t="s" s="14">
        <v>3</v>
      </c>
      <c r="B14" t="s" s="16">
        <v>6</v>
      </c>
      <c r="C14" t="s" s="16">
        <v>7</v>
      </c>
      <c r="D14" t="s" s="16">
        <v>8</v>
      </c>
      <c r="E14" t="s" s="16">
        <v>4</v>
      </c>
      <c r="F14" t="s" s="16">
        <v>9</v>
      </c>
      <c r="G14" s="17"/>
      <c r="H14" s="24"/>
      <c r="I14" s="11"/>
    </row>
    <row r="15" ht="15.75" customHeight="1">
      <c r="A15" s="18">
        <v>1</v>
      </c>
      <c r="B15" s="8">
        <f>A2</f>
        <v>0</v>
      </c>
      <c r="C15" s="8">
        <f t="shared" si="15" ref="C15:C44">B$2*12</f>
        <v>24000</v>
      </c>
      <c r="D15" s="8">
        <f>E15-SUM(B15:C15)</f>
        <v>332.7655308054</v>
      </c>
      <c r="E15" s="8">
        <f>B15*(1+C$2/12)^12+B$2/(C$2/12)*((1+C$2/12)^(A15*12)-1)</f>
        <v>24332.7655308054</v>
      </c>
      <c r="F15" s="8">
        <f>C15</f>
        <v>24000</v>
      </c>
      <c r="G15" s="10"/>
      <c r="H15" s="10"/>
      <c r="I15" s="11"/>
    </row>
    <row r="16" ht="15.75" customHeight="1">
      <c r="A16" s="20">
        <f>A15+1</f>
        <v>2</v>
      </c>
      <c r="B16" s="21">
        <f>E15</f>
        <v>24332.7655308054</v>
      </c>
      <c r="C16" s="21">
        <f t="shared" si="15"/>
        <v>24000</v>
      </c>
      <c r="D16" s="21">
        <f>E16-SUM(B16:C16)</f>
        <v>1072.8698787768</v>
      </c>
      <c r="E16" s="21">
        <f>B$15*(1+C$2/12)^(A16*12)+B$2/(C$2/12)*((1+C$2/12)^(A16*12)-1)</f>
        <v>49405.6354095822</v>
      </c>
      <c r="F16" s="21">
        <f>F15+C16</f>
        <v>48000</v>
      </c>
      <c r="G16" s="10"/>
      <c r="H16" s="25"/>
      <c r="I16" s="26"/>
    </row>
    <row r="17" ht="15.75" customHeight="1">
      <c r="A17" s="20">
        <f>A16+1</f>
        <v>3</v>
      </c>
      <c r="B17" s="21">
        <f>B16+C16+D16</f>
        <v>49405.6354095822</v>
      </c>
      <c r="C17" s="21">
        <f t="shared" si="15"/>
        <v>24000</v>
      </c>
      <c r="D17" s="21">
        <f>E17-SUM(B17:C17)</f>
        <v>1835.4852087075</v>
      </c>
      <c r="E17" s="21">
        <f>B$15*(1+C$2/12)^(A17*12)+B$2/(C$2/12)*((1+C$2/12)^(A17*12)-1)</f>
        <v>75241.1206182897</v>
      </c>
      <c r="F17" s="21">
        <f>F16+C17</f>
        <v>72000</v>
      </c>
      <c r="G17" s="10"/>
      <c r="H17" s="10"/>
      <c r="I17" s="11"/>
    </row>
    <row r="18" ht="15.75" customHeight="1">
      <c r="A18" s="20">
        <f>A17+1</f>
        <v>4</v>
      </c>
      <c r="B18" s="21">
        <f>B17+C17+D17</f>
        <v>75241.1206182897</v>
      </c>
      <c r="C18" s="21">
        <f t="shared" si="15"/>
        <v>24000</v>
      </c>
      <c r="D18" s="21">
        <f>E18-SUM(B18:C18)</f>
        <v>2621.2962136553</v>
      </c>
      <c r="E18" s="21">
        <f>B$15*(1+C$2/12)^(A18*12)+B$2/(C$2/12)*((1+C$2/12)^(A18*12)-1)</f>
        <v>101862.416831945</v>
      </c>
      <c r="F18" s="21">
        <f>F17+C18</f>
        <v>96000</v>
      </c>
      <c r="G18" s="10"/>
      <c r="H18" s="10"/>
      <c r="I18" s="11"/>
    </row>
    <row r="19" ht="15.75" customHeight="1">
      <c r="A19" s="20">
        <f>A18+1</f>
        <v>5</v>
      </c>
      <c r="B19" s="21">
        <f>B18+C18+D18</f>
        <v>101862.416831945</v>
      </c>
      <c r="C19" s="21">
        <f t="shared" si="15"/>
        <v>24000</v>
      </c>
      <c r="D19" s="21">
        <f>E19-SUM(B19:C19)</f>
        <v>3431.008412271</v>
      </c>
      <c r="E19" s="21">
        <f>B$15*(1+C$2/12)^(A19*12)+B$2/(C$2/12)*((1+C$2/12)^(A19*12)-1)</f>
        <v>129293.425244216</v>
      </c>
      <c r="F19" s="21">
        <f>F18+C19</f>
        <v>120000</v>
      </c>
      <c r="G19" s="10"/>
      <c r="H19" s="10"/>
      <c r="I19" s="11"/>
    </row>
    <row r="20" ht="15.75" customHeight="1">
      <c r="A20" s="20">
        <f>A19+1</f>
        <v>6</v>
      </c>
      <c r="B20" s="21">
        <f>B19+C19+D19</f>
        <v>129293.425244216</v>
      </c>
      <c r="C20" s="21">
        <f t="shared" si="15"/>
        <v>24000</v>
      </c>
      <c r="D20" s="21">
        <f>E20-SUM(B20:C20)</f>
        <v>4265.348782233</v>
      </c>
      <c r="E20" s="21">
        <f>B$15*(1+C$2/12)^(A20*12)+B$2/(C$2/12)*((1+C$2/12)^(A20*12)-1)</f>
        <v>157558.774026449</v>
      </c>
      <c r="F20" s="21">
        <f>F19+C20</f>
        <v>144000</v>
      </c>
      <c r="G20" s="10"/>
      <c r="H20" s="10"/>
      <c r="I20" s="11"/>
    </row>
    <row r="21" ht="15.75" customHeight="1">
      <c r="A21" s="20">
        <f>A20+1</f>
        <v>7</v>
      </c>
      <c r="B21" s="21">
        <f>B20+C20+D20</f>
        <v>157558.774026449</v>
      </c>
      <c r="C21" s="21">
        <f t="shared" si="15"/>
        <v>24000</v>
      </c>
      <c r="D21" s="21">
        <f>E21-SUM(B21:C21)</f>
        <v>5125.066412939</v>
      </c>
      <c r="E21" s="21">
        <f>B$15*(1+C$2/12)^(A21*12)+B$2/(C$2/12)*((1+C$2/12)^(A21*12)-1)</f>
        <v>186683.840439388</v>
      </c>
      <c r="F21" s="21">
        <f>F20+C21</f>
        <v>168000</v>
      </c>
      <c r="G21" s="10"/>
      <c r="H21" s="10"/>
      <c r="I21" s="11"/>
    </row>
    <row r="22" ht="15.75" customHeight="1">
      <c r="A22" s="20">
        <f>A21+1</f>
        <v>8</v>
      </c>
      <c r="B22" s="21">
        <f>B21+C21+D21</f>
        <v>186683.840439388</v>
      </c>
      <c r="C22" s="21">
        <f t="shared" si="15"/>
        <v>24000</v>
      </c>
      <c r="D22" s="21">
        <f>E22-SUM(B22:C22)</f>
        <v>6010.933178058</v>
      </c>
      <c r="E22" s="21">
        <f>B$15*(1+C$2/12)^(A22*12)+B$2/(C$2/12)*((1+C$2/12)^(A22*12)-1)</f>
        <v>216694.773617446</v>
      </c>
      <c r="F22" s="21">
        <f>F21+C22</f>
        <v>192000</v>
      </c>
      <c r="G22" s="10"/>
      <c r="H22" s="10"/>
      <c r="I22" s="11"/>
    </row>
    <row r="23" ht="15.75" customHeight="1">
      <c r="A23" s="20">
        <f>A22+1</f>
        <v>9</v>
      </c>
      <c r="B23" s="21">
        <f>B22+C22+D22</f>
        <v>216694.773617446</v>
      </c>
      <c r="C23" s="21">
        <f t="shared" si="15"/>
        <v>24000</v>
      </c>
      <c r="D23" s="21">
        <f>E23-SUM(B23:C23)</f>
        <v>6923.744428536</v>
      </c>
      <c r="E23" s="21">
        <f>B$15*(1+C$2/12)^(A23*12)+B$2/(C$2/12)*((1+C$2/12)^(A23*12)-1)</f>
        <v>247618.518045982</v>
      </c>
      <c r="F23" s="21">
        <f>F22+C23</f>
        <v>216000</v>
      </c>
      <c r="G23" s="10"/>
      <c r="H23" s="10"/>
      <c r="I23" s="11"/>
    </row>
    <row r="24" ht="15.75" customHeight="1">
      <c r="A24" s="20">
        <f>A23+1</f>
        <v>10</v>
      </c>
      <c r="B24" s="21">
        <f>B23+C23+D23</f>
        <v>247618.518045982</v>
      </c>
      <c r="C24" s="21">
        <f t="shared" si="15"/>
        <v>24000</v>
      </c>
      <c r="D24" s="21">
        <f>E24-SUM(B24:C24)</f>
        <v>7864.319706678</v>
      </c>
      <c r="E24" s="21">
        <f>B$15*(1+C$2/12)^(A24*12)+B$2/(C$2/12)*((1+C$2/12)^(A24*12)-1)</f>
        <v>279482.83775266</v>
      </c>
      <c r="F24" s="21">
        <f>F23+C24</f>
        <v>240000</v>
      </c>
      <c r="G24" s="10"/>
      <c r="H24" s="10"/>
      <c r="I24" s="11"/>
    </row>
    <row r="25" ht="15.75" customHeight="1">
      <c r="A25" s="20">
        <f>A24+1</f>
        <v>11</v>
      </c>
      <c r="B25" s="21">
        <f>B24+C24+D24</f>
        <v>279482.83775266</v>
      </c>
      <c r="C25" s="21">
        <f t="shared" si="15"/>
        <v>24000</v>
      </c>
      <c r="D25" s="21">
        <f>E25-SUM(B25:C25)</f>
        <v>8833.503481955</v>
      </c>
      <c r="E25" s="21">
        <f>B$15*(1+C$2/12)^(A25*12)+B$2/(C$2/12)*((1+C$2/12)^(A25*12)-1)</f>
        <v>312316.341234615</v>
      </c>
      <c r="F25" s="21">
        <f>F24+C25</f>
        <v>264000</v>
      </c>
      <c r="G25" s="10"/>
      <c r="H25" s="10"/>
      <c r="I25" s="11"/>
    </row>
    <row r="26" ht="15.75" customHeight="1">
      <c r="A26" s="20">
        <f>A25+1</f>
        <v>12</v>
      </c>
      <c r="B26" s="21">
        <f>B25+C25+D25</f>
        <v>312316.341234615</v>
      </c>
      <c r="C26" s="21">
        <f t="shared" si="15"/>
        <v>24000</v>
      </c>
      <c r="D26" s="21">
        <f>E26-SUM(B26:C26)</f>
        <v>9832.165909181</v>
      </c>
      <c r="E26" s="21">
        <f>B$15*(1+C$2/12)^(A26*12)+B$2/(C$2/12)*((1+C$2/12)^(A26*12)-1)</f>
        <v>346148.507143796</v>
      </c>
      <c r="F26" s="21">
        <f>F25+C26</f>
        <v>288000</v>
      </c>
      <c r="G26" s="10"/>
      <c r="H26" s="10"/>
      <c r="I26" s="11"/>
    </row>
    <row r="27" ht="15.75" customHeight="1">
      <c r="A27" s="20">
        <f>A26+1</f>
        <v>13</v>
      </c>
      <c r="B27" s="21">
        <f>B26+C26+D26</f>
        <v>346148.507143796</v>
      </c>
      <c r="C27" s="21">
        <f t="shared" si="15"/>
        <v>24000</v>
      </c>
      <c r="D27" s="21">
        <f>E27-SUM(B27:C27)</f>
        <v>10861.203609766</v>
      </c>
      <c r="E27" s="21">
        <f>B$15*(1+C$2/12)^(A27*12)+B$2/(C$2/12)*((1+C$2/12)^(A27*12)-1)</f>
        <v>381009.710753562</v>
      </c>
      <c r="F27" s="21">
        <f>F26+C27</f>
        <v>312000</v>
      </c>
      <c r="G27" s="10"/>
      <c r="H27" s="10"/>
      <c r="I27" s="11"/>
    </row>
    <row r="28" ht="15.75" customHeight="1">
      <c r="A28" s="20">
        <f>A27+1</f>
        <v>14</v>
      </c>
      <c r="B28" s="21">
        <f>B27+C27+D27</f>
        <v>381009.710753562</v>
      </c>
      <c r="C28" s="21">
        <f t="shared" si="15"/>
        <v>24000</v>
      </c>
      <c r="D28" s="21">
        <f>E28-SUM(B28:C28)</f>
        <v>11921.540476713</v>
      </c>
      <c r="E28" s="21">
        <f>B$15*(1+C$2/12)^(A28*12)+B$2/(C$2/12)*((1+C$2/12)^(A28*12)-1)</f>
        <v>416931.251230275</v>
      </c>
      <c r="F28" s="21">
        <f>F27+C28</f>
        <v>336000</v>
      </c>
      <c r="G28" s="10"/>
      <c r="H28" s="10"/>
      <c r="I28" s="11"/>
    </row>
    <row r="29" ht="15.75" customHeight="1">
      <c r="A29" s="20">
        <f>A28+1</f>
        <v>15</v>
      </c>
      <c r="B29" s="21">
        <f>B28+C28+D28</f>
        <v>416931.251230275</v>
      </c>
      <c r="C29" s="21">
        <f t="shared" si="15"/>
        <v>24000</v>
      </c>
      <c r="D29" s="21">
        <f>E29-SUM(B29:C29)</f>
        <v>13014.12850412</v>
      </c>
      <c r="E29" s="21">
        <f>B$15*(1+C$2/12)^(A29*12)+B$2/(C$2/12)*((1+C$2/12)^(A29*12)-1)</f>
        <v>453945.379734395</v>
      </c>
      <c r="F29" s="21">
        <f>F28+C29</f>
        <v>360000</v>
      </c>
      <c r="G29" s="10"/>
      <c r="H29" s="10"/>
      <c r="I29" s="11"/>
    </row>
    <row r="30" ht="15.75" customHeight="1">
      <c r="A30" s="20">
        <f>A29+1</f>
        <v>16</v>
      </c>
      <c r="B30" s="21">
        <f>B29+C29+D29</f>
        <v>453945.379734395</v>
      </c>
      <c r="C30" s="21">
        <f t="shared" si="15"/>
        <v>24000</v>
      </c>
      <c r="D30" s="21">
        <f>E30-SUM(B30:C30)</f>
        <v>14139.948641892</v>
      </c>
      <c r="E30" s="21">
        <f>B$15*(1+C$2/12)^(A30*12)+B$2/(C$2/12)*((1+C$2/12)^(A30*12)-1)</f>
        <v>492085.328376287</v>
      </c>
      <c r="F30" s="21">
        <f>F29+C30</f>
        <v>384000</v>
      </c>
      <c r="G30" s="10"/>
      <c r="H30" s="10"/>
      <c r="I30" s="11"/>
    </row>
    <row r="31" ht="15.75" customHeight="1">
      <c r="A31" s="20">
        <f>A30+1</f>
        <v>17</v>
      </c>
      <c r="B31" s="21">
        <f>B30+C30+D30</f>
        <v>492085.328376287</v>
      </c>
      <c r="C31" s="21">
        <f t="shared" si="15"/>
        <v>24000</v>
      </c>
      <c r="D31" s="21">
        <f>E31-SUM(B31:C31)</f>
        <v>15300.011676467</v>
      </c>
      <c r="E31" s="21">
        <f>B$15*(1+C$2/12)^(A31*12)+B$2/(C$2/12)*((1+C$2/12)^(A31*12)-1)</f>
        <v>531385.340052754</v>
      </c>
      <c r="F31" s="21">
        <f>F30+C31</f>
        <v>408000</v>
      </c>
      <c r="G31" s="10"/>
      <c r="H31" s="10"/>
      <c r="I31" s="11"/>
    </row>
    <row r="32" ht="15.75" customHeight="1">
      <c r="A32" s="20">
        <f>A31+1</f>
        <v>18</v>
      </c>
      <c r="B32" s="21">
        <f>B31+C31+D31</f>
        <v>531385.340052754</v>
      </c>
      <c r="C32" s="21">
        <f t="shared" si="15"/>
        <v>24000</v>
      </c>
      <c r="D32" s="21">
        <f>E32-SUM(B32:C32)</f>
        <v>16495.359138319</v>
      </c>
      <c r="E32" s="21">
        <f>B$15*(1+C$2/12)^(A32*12)+B$2/(C$2/12)*((1+C$2/12)^(A32*12)-1)</f>
        <v>571880.699191073</v>
      </c>
      <c r="F32" s="21">
        <f>F31+C32</f>
        <v>432000</v>
      </c>
      <c r="G32" s="10"/>
      <c r="H32" s="10"/>
      <c r="I32" s="11"/>
    </row>
    <row r="33" ht="15.75" customHeight="1">
      <c r="A33" s="20">
        <f>A32+1</f>
        <v>19</v>
      </c>
      <c r="B33" s="21">
        <f>B32+C32+D32</f>
        <v>571880.699191073</v>
      </c>
      <c r="C33" s="21">
        <f t="shared" si="15"/>
        <v>24000</v>
      </c>
      <c r="D33" s="21">
        <f>E33-SUM(B33:C33)</f>
        <v>17727.064237067</v>
      </c>
      <c r="E33" s="21">
        <f>B$15*(1+C$2/12)^(A33*12)+B$2/(C$2/12)*((1+C$2/12)^(A33*12)-1)</f>
        <v>613607.76342814</v>
      </c>
      <c r="F33" s="21">
        <f>F32+C33</f>
        <v>456000</v>
      </c>
      <c r="G33" s="10"/>
      <c r="H33" s="10"/>
      <c r="I33" s="11"/>
    </row>
    <row r="34" ht="15.75" customHeight="1">
      <c r="A34" s="20">
        <f>A33+1</f>
        <v>20</v>
      </c>
      <c r="B34" s="21">
        <f>B33+C33+D33</f>
        <v>613607.76342814</v>
      </c>
      <c r="C34" s="21">
        <f t="shared" si="15"/>
        <v>24000</v>
      </c>
      <c r="D34" s="21">
        <f>E34-SUM(B34:C34)</f>
        <v>18996.232825029</v>
      </c>
      <c r="E34" s="21">
        <f>B$15*(1+C$2/12)^(A34*12)+B$2/(C$2/12)*((1+C$2/12)^(A34*12)-1)</f>
        <v>656603.996253169</v>
      </c>
      <c r="F34" s="21">
        <f>F33+C34</f>
        <v>480000</v>
      </c>
      <c r="G34" s="10"/>
      <c r="H34" s="10"/>
      <c r="I34" s="11"/>
    </row>
    <row r="35" ht="15.75" customHeight="1">
      <c r="A35" s="20">
        <f>A34+1</f>
        <v>21</v>
      </c>
      <c r="B35" s="21">
        <f>B34+C34+D34</f>
        <v>656603.996253169</v>
      </c>
      <c r="C35" s="21">
        <f t="shared" si="15"/>
        <v>24000</v>
      </c>
      <c r="D35" s="21">
        <f>E35-SUM(B35:C35)</f>
        <v>20304.004390078</v>
      </c>
      <c r="E35" s="21">
        <f>B$15*(1+C$2/12)^(A35*12)+B$2/(C$2/12)*((1+C$2/12)^(A35*12)-1)</f>
        <v>700908.000643247</v>
      </c>
      <c r="F35" s="21">
        <f>F34+C35</f>
        <v>504000</v>
      </c>
      <c r="G35" s="10"/>
      <c r="H35" s="10"/>
      <c r="I35" s="11"/>
    </row>
    <row r="36" ht="15.75" customHeight="1">
      <c r="A36" s="20">
        <f>A35+1</f>
        <v>22</v>
      </c>
      <c r="B36" s="21">
        <f>B35+C35+D35</f>
        <v>700908.000643247</v>
      </c>
      <c r="C36" s="21">
        <f t="shared" si="15"/>
        <v>24000</v>
      </c>
      <c r="D36" s="21">
        <f>E36-SUM(B36:C36)</f>
        <v>21651.553078702</v>
      </c>
      <c r="E36" s="21">
        <f>B$15*(1+C$2/12)^(A36*12)+B$2/(C$2/12)*((1+C$2/12)^(A36*12)-1)</f>
        <v>746559.553721949</v>
      </c>
      <c r="F36" s="21">
        <f>F35+C36</f>
        <v>528000</v>
      </c>
      <c r="G36" s="10"/>
      <c r="H36" s="10"/>
      <c r="I36" s="11"/>
    </row>
    <row r="37" ht="15.75" customHeight="1">
      <c r="A37" s="20">
        <f>A36+1</f>
        <v>23</v>
      </c>
      <c r="B37" s="21">
        <f>B36+C36+D36</f>
        <v>746559.553721949</v>
      </c>
      <c r="C37" s="21">
        <f t="shared" si="15"/>
        <v>24000</v>
      </c>
      <c r="D37" s="21">
        <f>E37-SUM(B37:C37)</f>
        <v>23040.088750179</v>
      </c>
      <c r="E37" s="21">
        <f>B$15*(1+C$2/12)^(A37*12)+B$2/(C$2/12)*((1+C$2/12)^(A37*12)-1)</f>
        <v>793599.642472128</v>
      </c>
      <c r="F37" s="21">
        <f>F36+C37</f>
        <v>552000</v>
      </c>
      <c r="G37" s="10"/>
      <c r="H37" s="10"/>
      <c r="I37" s="11"/>
    </row>
    <row r="38" ht="15.75" customHeight="1">
      <c r="A38" s="20">
        <f>A37+1</f>
        <v>24</v>
      </c>
      <c r="B38" s="21">
        <f>B37+C37+D37</f>
        <v>793599.642472128</v>
      </c>
      <c r="C38" s="21">
        <f t="shared" si="15"/>
        <v>24000</v>
      </c>
      <c r="D38" s="21">
        <f>E38-SUM(B38:C38)</f>
        <v>24470.858062812</v>
      </c>
      <c r="E38" s="21">
        <f>B$15*(1+C$2/12)^(A38*12)+B$2/(C$2/12)*((1+C$2/12)^(A38*12)-1)</f>
        <v>842070.50053494</v>
      </c>
      <c r="F38" s="21">
        <f>F37+C38</f>
        <v>576000</v>
      </c>
      <c r="G38" s="10"/>
      <c r="H38" s="10"/>
      <c r="I38" s="11"/>
    </row>
    <row r="39" ht="15.75" customHeight="1">
      <c r="A39" s="20">
        <f>A38+1</f>
        <v>25</v>
      </c>
      <c r="B39" s="21">
        <f>B38+C38+D38</f>
        <v>842070.50053494</v>
      </c>
      <c r="C39" s="21">
        <f t="shared" si="15"/>
        <v>24000</v>
      </c>
      <c r="D39" s="21">
        <f>E39-SUM(B39:C39)</f>
        <v>25945.145593211</v>
      </c>
      <c r="E39" s="21">
        <f>B$15*(1+C$2/12)^(A39*12)+B$2/(C$2/12)*((1+C$2/12)^(A39*12)-1)</f>
        <v>892015.646128151</v>
      </c>
      <c r="F39" s="21">
        <f>F38+C39</f>
        <v>600000</v>
      </c>
      <c r="G39" s="10"/>
      <c r="H39" s="10"/>
      <c r="I39" s="11"/>
    </row>
    <row r="40" ht="15.75" customHeight="1">
      <c r="A40" s="20">
        <f>A39+1</f>
        <v>26</v>
      </c>
      <c r="B40" s="21">
        <f>B39+C39+D39</f>
        <v>892015.646128151</v>
      </c>
      <c r="C40" s="21">
        <f t="shared" si="15"/>
        <v>24000</v>
      </c>
      <c r="D40" s="21">
        <f>E40-SUM(B40:C40)</f>
        <v>27464.274989613</v>
      </c>
      <c r="E40" s="21">
        <f>B$15*(1+C$2/12)^(A40*12)+B$2/(C$2/12)*((1+C$2/12)^(A40*12)-1)</f>
        <v>943479.921117764</v>
      </c>
      <c r="F40" s="21">
        <f>F39+C40</f>
        <v>624000</v>
      </c>
      <c r="G40" s="10"/>
      <c r="H40" s="10"/>
      <c r="I40" s="11"/>
    </row>
    <row r="41" ht="15.75" customHeight="1">
      <c r="A41" s="20">
        <f>A40+1</f>
        <v>27</v>
      </c>
      <c r="B41" s="21">
        <f>B40+C40+D40</f>
        <v>943479.921117764</v>
      </c>
      <c r="C41" s="21">
        <f t="shared" si="15"/>
        <v>24000</v>
      </c>
      <c r="D41" s="21">
        <f>E41-SUM(B41:C41)</f>
        <v>29029.610160282</v>
      </c>
      <c r="E41" s="21">
        <f>B$15*(1+C$2/12)^(A41*12)+B$2/(C$2/12)*((1+C$2/12)^(A41*12)-1)</f>
        <v>996509.531278046</v>
      </c>
      <c r="F41" s="21">
        <f>F40+C41</f>
        <v>648000</v>
      </c>
      <c r="G41" s="10"/>
      <c r="H41" s="10"/>
      <c r="I41" s="11"/>
    </row>
    <row r="42" ht="15.75" customHeight="1">
      <c r="A42" s="20">
        <f>A41+1</f>
        <v>28</v>
      </c>
      <c r="B42" s="21">
        <f>B41+C41+D41</f>
        <v>996509.531278046</v>
      </c>
      <c r="C42" s="21">
        <f t="shared" si="15"/>
        <v>24000</v>
      </c>
      <c r="D42" s="21">
        <f>E42-SUM(B42:C42)</f>
        <v>30642.556498054</v>
      </c>
      <c r="E42" s="21">
        <f>B$15*(1+C$2/12)^(A42*12)+B$2/(C$2/12)*((1+C$2/12)^(A42*12)-1)</f>
        <v>1051152.0877761</v>
      </c>
      <c r="F42" s="21">
        <f>F41+C42</f>
        <v>672000</v>
      </c>
      <c r="G42" s="10"/>
      <c r="H42" s="10"/>
      <c r="I42" s="11"/>
    </row>
    <row r="43" ht="15.75" customHeight="1">
      <c r="A43" s="20">
        <f>A42+1</f>
        <v>29</v>
      </c>
      <c r="B43" s="21">
        <f>B42+C42+D42</f>
        <v>1051152.0877761</v>
      </c>
      <c r="C43" s="21">
        <f t="shared" si="15"/>
        <v>24000</v>
      </c>
      <c r="D43" s="21">
        <f>E43-SUM(B43:C43)</f>
        <v>32304.56214215</v>
      </c>
      <c r="E43" s="21">
        <f>B$15*(1+C$2/12)^(A43*12)+B$2/(C$2/12)*((1+C$2/12)^(A43*12)-1)</f>
        <v>1107456.64991825</v>
      </c>
      <c r="F43" s="21">
        <f>F42+C43</f>
        <v>696000</v>
      </c>
      <c r="G43" s="10"/>
      <c r="H43" s="10"/>
      <c r="I43" s="11"/>
    </row>
    <row r="44" ht="15.75" customHeight="1">
      <c r="A44" s="27">
        <f>A43+1</f>
        <v>30</v>
      </c>
      <c r="B44" s="28">
        <f>B43+C43+D43</f>
        <v>1107456.64991825</v>
      </c>
      <c r="C44" s="28">
        <f t="shared" si="15"/>
        <v>24000</v>
      </c>
      <c r="D44" s="28">
        <f>E44-SUM(B44:C44)</f>
        <v>34017.11927829</v>
      </c>
      <c r="E44" s="28">
        <f>B$15*(1+C$2/12)^(A44*12)+B$2/(C$2/12)*((1+C$2/12)^(A44*12)-1)</f>
        <v>1165473.76919654</v>
      </c>
      <c r="F44" s="28">
        <f>F43+C44</f>
        <v>720000</v>
      </c>
      <c r="G44" s="29"/>
      <c r="H44" s="29"/>
      <c r="I44" s="30"/>
    </row>
  </sheetData>
  <conditionalFormatting sqref="H16:I16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